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6E100F71-9301-46A4-B0C2-655016051A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hart" sheetId="1" r:id="rId1"/>
    <sheet name="Cards 1A" sheetId="2" r:id="rId2"/>
    <sheet name=" Bar Sheet 1A" sheetId="9" r:id="rId3"/>
    <sheet name="Cards 1B" sheetId="6" r:id="rId4"/>
    <sheet name=" Bar Sheet 1B" sheetId="10" r:id="rId5"/>
    <sheet name="Cards 3" sheetId="3" r:id="rId6"/>
    <sheet name="SF" sheetId="7" r:id="rId7"/>
    <sheet name="Final" sheetId="8" r:id="rId8"/>
  </sheets>
  <externalReferences>
    <externalReference r:id="rId9"/>
    <externalReference r:id="rId10"/>
  </externalReferences>
  <definedNames>
    <definedName name="_xlnm.Print_Area" localSheetId="2">' Bar Sheet 1A'!$A$1:$F$18</definedName>
    <definedName name="_xlnm.Print_Area" localSheetId="4">' Bar Sheet 1B'!$A$1:$F$18</definedName>
    <definedName name="_xlnm.Print_Area" localSheetId="0">Chart!$A$1:$Y$62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0" l="1"/>
  <c r="B14" i="10"/>
  <c r="F14" i="10"/>
  <c r="F8" i="10"/>
  <c r="F7" i="10"/>
  <c r="F6" i="10"/>
  <c r="F5" i="10"/>
  <c r="D14" i="10"/>
  <c r="B3" i="9"/>
  <c r="D5" i="9"/>
  <c r="F5" i="9"/>
  <c r="D6" i="9"/>
  <c r="F6" i="9"/>
  <c r="D7" i="9"/>
  <c r="F7" i="9"/>
  <c r="D8" i="9"/>
  <c r="F8" i="9"/>
  <c r="A13" i="9"/>
  <c r="F14" i="9"/>
  <c r="B13" i="9"/>
  <c r="B14" i="9"/>
  <c r="D13" i="9"/>
  <c r="E13" i="9"/>
  <c r="F13" i="9"/>
  <c r="C14" i="9"/>
  <c r="D14" i="9"/>
  <c r="V30" i="1"/>
  <c r="J39" i="1"/>
  <c r="J38" i="1"/>
  <c r="J33" i="1"/>
  <c r="J27" i="1"/>
  <c r="J26" i="1"/>
  <c r="V29" i="1"/>
  <c r="Y29" i="1"/>
  <c r="J21" i="1"/>
  <c r="J15" i="1"/>
  <c r="J9" i="1"/>
  <c r="F33" i="1"/>
  <c r="V12" i="1"/>
</calcChain>
</file>

<file path=xl/sharedStrings.xml><?xml version="1.0" encoding="utf-8"?>
<sst xmlns="http://schemas.openxmlformats.org/spreadsheetml/2006/main" count="192" uniqueCount="102">
  <si>
    <t>Semi Final</t>
  </si>
  <si>
    <t>Final</t>
  </si>
  <si>
    <t xml:space="preserve"> </t>
  </si>
  <si>
    <t>Winner</t>
  </si>
  <si>
    <t>Round 2</t>
  </si>
  <si>
    <t>Player 1</t>
  </si>
  <si>
    <t>Player 2</t>
  </si>
  <si>
    <t>Michael Macourt</t>
  </si>
  <si>
    <t>Mike Heath</t>
  </si>
  <si>
    <t>Jock Currie</t>
  </si>
  <si>
    <t>Steven Goddard</t>
  </si>
  <si>
    <t>Chris Carey</t>
  </si>
  <si>
    <t>Rod Silber</t>
  </si>
  <si>
    <t>Peter Shlager</t>
  </si>
  <si>
    <t>Fred Alexander</t>
  </si>
  <si>
    <t>Jim Barclay</t>
  </si>
  <si>
    <t>Round 3</t>
  </si>
  <si>
    <t>Games must be played on or before the schedlued date or as arranged with Match Committee</t>
  </si>
  <si>
    <t>Round 1A</t>
  </si>
  <si>
    <t>Round 1B</t>
  </si>
  <si>
    <t>Markers</t>
  </si>
  <si>
    <t>MAJOR SINGLES</t>
  </si>
  <si>
    <t>Wilson Cheng</t>
  </si>
  <si>
    <t>Kuno von Pralitz</t>
  </si>
  <si>
    <t>Chris Wood</t>
  </si>
  <si>
    <t>David Gill</t>
  </si>
  <si>
    <t>John Swann</t>
  </si>
  <si>
    <t>Peter Tonoli</t>
  </si>
  <si>
    <t>Tim Walton</t>
  </si>
  <si>
    <t>Tony Wright</t>
  </si>
  <si>
    <t>Rob Coles</t>
  </si>
  <si>
    <t>Graeme Manning</t>
  </si>
  <si>
    <t>John Cumming</t>
  </si>
  <si>
    <t>Marker</t>
  </si>
  <si>
    <t>Kevin Latham</t>
  </si>
  <si>
    <t>ST IVES BOWLING CLUB 2019 CLUB CHAMPIONSHIP</t>
  </si>
  <si>
    <t>President</t>
  </si>
  <si>
    <t>F. Alexander</t>
  </si>
  <si>
    <t>R. Coles</t>
  </si>
  <si>
    <t>M. Heath</t>
  </si>
  <si>
    <t>W. Cheng</t>
  </si>
  <si>
    <t>B. Mason</t>
  </si>
  <si>
    <t>P. Shlager</t>
  </si>
  <si>
    <t>J. Cumming</t>
  </si>
  <si>
    <t>R. Silber</t>
  </si>
  <si>
    <t>G. Smith</t>
  </si>
  <si>
    <t>BYE</t>
  </si>
  <si>
    <t>M. Macourt</t>
  </si>
  <si>
    <t>K. Von Pralitz</t>
  </si>
  <si>
    <t>T. Walton</t>
  </si>
  <si>
    <t>C. Carey</t>
  </si>
  <si>
    <t>I. Finlay</t>
  </si>
  <si>
    <t>G. Manning</t>
  </si>
  <si>
    <t>R. Ryan</t>
  </si>
  <si>
    <t>Bye</t>
  </si>
  <si>
    <t>P. Sullivan</t>
  </si>
  <si>
    <t>G. Hancock</t>
  </si>
  <si>
    <t>J. Shofer</t>
  </si>
  <si>
    <t>P. Larcombe</t>
  </si>
  <si>
    <t>C. Bergman</t>
  </si>
  <si>
    <t>T. Whitehead</t>
  </si>
  <si>
    <t>J. Swann</t>
  </si>
  <si>
    <t>A. Murphy</t>
  </si>
  <si>
    <t>C. Wood</t>
  </si>
  <si>
    <t>B. Talbot</t>
  </si>
  <si>
    <t>J. Barclay</t>
  </si>
  <si>
    <t>P. Tonolli</t>
  </si>
  <si>
    <t>T. Wright</t>
  </si>
  <si>
    <t>25th May 12:30pm</t>
  </si>
  <si>
    <t>Ft</t>
  </si>
  <si>
    <t>Date</t>
  </si>
  <si>
    <t>Rink</t>
  </si>
  <si>
    <t>Peter Larcombe</t>
  </si>
  <si>
    <t>Ian Finlay</t>
  </si>
  <si>
    <t>Chris Bergman</t>
  </si>
  <si>
    <t>A</t>
  </si>
  <si>
    <t>Totals</t>
  </si>
  <si>
    <t>Afternoon Tea</t>
  </si>
  <si>
    <t>Card Holder</t>
  </si>
  <si>
    <t>Fees</t>
  </si>
  <si>
    <t># Marker</t>
  </si>
  <si>
    <t># Player</t>
  </si>
  <si>
    <t>Serve afternnon tea after the game from 3:30pm</t>
  </si>
  <si>
    <t>Note</t>
  </si>
  <si>
    <t>SINGLES CHAMPIONSHIP BAR SHEET</t>
  </si>
  <si>
    <t>1st Jun 12:00pm</t>
  </si>
  <si>
    <t>22nd Jun 12:00pm</t>
  </si>
  <si>
    <t>29 Jun or 6 Jul 12:00</t>
  </si>
  <si>
    <t>13th July 12:00pm</t>
  </si>
  <si>
    <t>Greg Smith</t>
  </si>
  <si>
    <t>Peter Sullivan</t>
  </si>
  <si>
    <t>Graham Hancock</t>
  </si>
  <si>
    <t>Joe Shofer</t>
  </si>
  <si>
    <t>Chrs Bergman</t>
  </si>
  <si>
    <t>Trevor Whitehead</t>
  </si>
  <si>
    <t>Andrew Murphy</t>
  </si>
  <si>
    <t>Yes</t>
  </si>
  <si>
    <t>Played 1 June</t>
  </si>
  <si>
    <t>Tin Walton</t>
  </si>
  <si>
    <t>Bob Talbot</t>
  </si>
  <si>
    <t>Sam Johnston</t>
  </si>
  <si>
    <t>8 Jun 12:00pm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</si>
</sst>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;\-&quot;$&quot;#,##0"/>
    <numFmt numFmtId="164" formatCode="d\ mmm\ 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8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/>
    <xf numFmtId="0" fontId="8" fillId="0" borderId="8" xfId="0" applyFont="1" applyBorder="1"/>
    <xf numFmtId="0" fontId="10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ards\Data%20Sing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rds/Office/Data%20Social%201905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A2">
            <v>43610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rds"/>
      <sheetName val="Tags"/>
      <sheetName val="Bar Sheet"/>
    </sheetNames>
    <sheetDataSet>
      <sheetData sheetId="0" refreshError="1">
        <row r="3">
          <cell r="C3">
            <v>43586</v>
          </cell>
        </row>
        <row r="11">
          <cell r="B11">
            <v>3</v>
          </cell>
        </row>
        <row r="17">
          <cell r="B17">
            <v>4</v>
          </cell>
        </row>
        <row r="23">
          <cell r="B23">
            <v>5</v>
          </cell>
        </row>
        <row r="29">
          <cell r="B29">
            <v>9</v>
          </cell>
        </row>
        <row r="62">
          <cell r="C62" t="str">
            <v xml:space="preserve">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4"/>
  <sheetViews>
    <sheetView tabSelected="1" zoomScaleNormal="100" workbookViewId="0">
      <selection activeCell="Z33" sqref="Z33"/>
    </sheetView>
  </sheetViews>
  <sheetFormatPr defaultRowHeight="15" x14ac:dyDescent="0.25"/>
  <cols>
    <col min="1" max="1" width="3.7109375" style="1" customWidth="1"/>
    <col min="2" max="2" width="15.42578125" style="11" customWidth="1"/>
    <col min="3" max="3" width="3.85546875" style="11" customWidth="1"/>
    <col min="4" max="4" width="2" style="11" customWidth="1"/>
    <col min="5" max="5" width="1.85546875" style="11" customWidth="1"/>
    <col min="6" max="6" width="16.5703125" style="1" customWidth="1"/>
    <col min="7" max="7" width="3.7109375" style="1" customWidth="1"/>
    <col min="8" max="9" width="1.7109375" customWidth="1"/>
    <col min="10" max="10" width="16.42578125" style="1" customWidth="1"/>
    <col min="11" max="11" width="3.7109375" style="1" customWidth="1"/>
    <col min="12" max="13" width="1.7109375" customWidth="1"/>
    <col min="14" max="14" width="16.42578125" customWidth="1"/>
    <col min="15" max="15" width="3.7109375" customWidth="1"/>
    <col min="16" max="17" width="1.7109375" customWidth="1"/>
    <col min="18" max="18" width="15" style="1" customWidth="1"/>
    <col min="19" max="19" width="3.7109375" style="1" customWidth="1"/>
    <col min="20" max="21" width="1.7109375" customWidth="1"/>
    <col min="22" max="22" width="15.28515625" style="1" customWidth="1"/>
    <col min="23" max="23" width="3.5703125" customWidth="1"/>
    <col min="24" max="24" width="1.7109375" customWidth="1"/>
    <col min="25" max="25" width="11.5703125" customWidth="1"/>
  </cols>
  <sheetData>
    <row r="1" spans="1:25" ht="18" x14ac:dyDescent="0.25">
      <c r="A1" s="60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18" x14ac:dyDescent="0.25">
      <c r="A2" s="60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2.95" customHeight="1" x14ac:dyDescent="0.25">
      <c r="F3" s="9" t="s">
        <v>17</v>
      </c>
    </row>
    <row r="4" spans="1:25" ht="12.95" customHeight="1" x14ac:dyDescent="0.25">
      <c r="B4" s="57" t="s">
        <v>18</v>
      </c>
      <c r="C4" s="58"/>
      <c r="F4" s="57" t="s">
        <v>19</v>
      </c>
      <c r="G4" s="58"/>
      <c r="J4" s="57" t="s">
        <v>4</v>
      </c>
      <c r="K4" s="58"/>
      <c r="N4" s="57" t="s">
        <v>16</v>
      </c>
      <c r="O4" s="58"/>
      <c r="P4" s="18"/>
      <c r="R4" s="57" t="s">
        <v>0</v>
      </c>
      <c r="S4" s="58"/>
      <c r="V4" s="59" t="s">
        <v>1</v>
      </c>
      <c r="W4" s="61"/>
      <c r="Y4" s="64" t="s">
        <v>3</v>
      </c>
    </row>
    <row r="5" spans="1:25" ht="12.95" customHeight="1" x14ac:dyDescent="0.25">
      <c r="B5" s="59" t="s">
        <v>68</v>
      </c>
      <c r="C5" s="59"/>
      <c r="F5" s="57" t="s">
        <v>85</v>
      </c>
      <c r="G5" s="58"/>
      <c r="J5" s="57" t="s">
        <v>101</v>
      </c>
      <c r="K5" s="58"/>
      <c r="N5" s="57" t="s">
        <v>86</v>
      </c>
      <c r="O5" s="58"/>
      <c r="P5" s="18"/>
      <c r="R5" s="57" t="s">
        <v>87</v>
      </c>
      <c r="S5" s="58"/>
      <c r="V5" s="57" t="s">
        <v>88</v>
      </c>
      <c r="W5" s="58"/>
      <c r="Y5" s="64"/>
    </row>
    <row r="6" spans="1:25" ht="12.95" customHeight="1" x14ac:dyDescent="0.25">
      <c r="B6" s="55"/>
    </row>
    <row r="7" spans="1:25" ht="12.95" customHeight="1" x14ac:dyDescent="0.25">
      <c r="A7" s="1">
        <v>1</v>
      </c>
      <c r="B7" s="20" t="s">
        <v>37</v>
      </c>
      <c r="C7" s="21"/>
      <c r="D7" s="22"/>
      <c r="E7" s="23"/>
      <c r="F7" s="23"/>
      <c r="G7" s="23"/>
      <c r="H7" s="24"/>
      <c r="I7" s="25"/>
      <c r="J7" s="26"/>
      <c r="K7" s="26"/>
      <c r="L7" s="3"/>
      <c r="M7" s="3"/>
      <c r="N7" s="3"/>
      <c r="O7" s="3"/>
      <c r="P7" s="3"/>
      <c r="Q7" s="3"/>
      <c r="R7" s="8"/>
      <c r="S7" s="8"/>
      <c r="T7" s="3"/>
      <c r="U7" s="3"/>
      <c r="V7" s="8"/>
      <c r="W7" s="3"/>
    </row>
    <row r="8" spans="1:25" ht="12.95" customHeight="1" x14ac:dyDescent="0.25">
      <c r="A8" s="1">
        <v>2</v>
      </c>
      <c r="B8" s="27" t="s">
        <v>38</v>
      </c>
      <c r="C8" s="21" t="s">
        <v>69</v>
      </c>
      <c r="D8" s="28"/>
      <c r="E8" s="28"/>
      <c r="F8" s="26"/>
      <c r="G8" s="26"/>
      <c r="H8" s="29"/>
      <c r="I8" s="30"/>
      <c r="J8" s="20" t="s">
        <v>37</v>
      </c>
      <c r="K8" s="31"/>
      <c r="L8" s="2"/>
      <c r="M8" s="3"/>
      <c r="N8" s="3"/>
      <c r="O8" s="3"/>
      <c r="P8" s="3"/>
      <c r="Q8" s="3"/>
      <c r="R8" s="8"/>
      <c r="S8" s="8"/>
      <c r="T8" s="3"/>
      <c r="U8" s="3"/>
      <c r="V8" s="8"/>
      <c r="W8" s="3"/>
    </row>
    <row r="9" spans="1:25" ht="12.95" customHeight="1" x14ac:dyDescent="0.25">
      <c r="B9" s="28"/>
      <c r="C9" s="28"/>
      <c r="D9" s="28"/>
      <c r="E9" s="28"/>
      <c r="F9" s="28"/>
      <c r="G9" s="26"/>
      <c r="H9" s="32"/>
      <c r="I9" s="25"/>
      <c r="J9" s="33" t="str">
        <f>IF(C10="For",B11,IF(C11="For",B10,IF(C10&gt;0,IF(C10&gt;C11,B10,B11)," ")))</f>
        <v>W. Cheng</v>
      </c>
      <c r="K9" s="31"/>
      <c r="L9" s="5"/>
      <c r="M9" s="3"/>
      <c r="N9" s="3"/>
      <c r="O9" s="3"/>
      <c r="P9" s="3"/>
      <c r="Q9" s="3"/>
      <c r="R9" s="8"/>
      <c r="S9" s="8"/>
      <c r="T9" s="3"/>
      <c r="U9" s="3"/>
      <c r="V9" s="8"/>
      <c r="W9" s="3"/>
    </row>
    <row r="10" spans="1:25" ht="12.95" customHeight="1" x14ac:dyDescent="0.25">
      <c r="A10" s="1">
        <v>3</v>
      </c>
      <c r="B10" s="33" t="s">
        <v>39</v>
      </c>
      <c r="C10" s="31">
        <v>6</v>
      </c>
      <c r="D10" s="22"/>
      <c r="E10" s="23"/>
      <c r="F10" s="23"/>
      <c r="G10" s="23"/>
      <c r="H10" s="34"/>
      <c r="I10" s="25"/>
      <c r="J10" s="56"/>
      <c r="K10" s="26"/>
      <c r="L10" s="5"/>
      <c r="M10" s="3"/>
      <c r="N10" s="3"/>
      <c r="O10" s="3"/>
      <c r="P10" s="3"/>
      <c r="Q10" s="3"/>
      <c r="R10" s="8"/>
      <c r="S10" s="8"/>
      <c r="T10" s="3"/>
      <c r="U10" s="3"/>
      <c r="V10" s="8"/>
      <c r="W10" s="3"/>
    </row>
    <row r="11" spans="1:25" ht="12.95" customHeight="1" x14ac:dyDescent="0.25">
      <c r="A11" s="1">
        <v>4</v>
      </c>
      <c r="B11" s="33" t="s">
        <v>40</v>
      </c>
      <c r="C11" s="31">
        <v>31</v>
      </c>
      <c r="D11" s="28"/>
      <c r="E11" s="28"/>
      <c r="F11" s="26"/>
      <c r="G11" s="26"/>
      <c r="H11" s="25"/>
      <c r="I11" s="25"/>
      <c r="J11" s="26"/>
      <c r="K11" s="26"/>
      <c r="L11" s="5"/>
      <c r="M11" s="2"/>
      <c r="N11" s="16"/>
      <c r="O11" s="16"/>
      <c r="P11" s="13"/>
      <c r="Q11" s="3"/>
      <c r="R11" s="8"/>
      <c r="S11" s="8"/>
      <c r="T11" s="3"/>
      <c r="U11" s="3"/>
      <c r="V11" s="8"/>
      <c r="W11" s="3"/>
    </row>
    <row r="12" spans="1:25" ht="12.95" customHeight="1" x14ac:dyDescent="0.25">
      <c r="B12" s="28"/>
      <c r="C12" s="28"/>
      <c r="D12" s="28"/>
      <c r="E12" s="28"/>
      <c r="F12" s="26"/>
      <c r="G12" s="26"/>
      <c r="H12" s="25"/>
      <c r="I12" s="25"/>
      <c r="J12" s="26"/>
      <c r="K12" s="26"/>
      <c r="L12" s="5"/>
      <c r="M12" s="3"/>
      <c r="N12" s="16"/>
      <c r="O12" s="16"/>
      <c r="P12" s="4"/>
      <c r="Q12" s="3"/>
      <c r="R12" s="8"/>
      <c r="S12" s="8"/>
      <c r="T12" s="3"/>
      <c r="U12" s="3"/>
      <c r="V12" s="65" t="str">
        <f>IF(S12="For",R13,IF(S13="For",R12,IF(S12&gt;0,IF(S12&gt;S13,R12,R13)," ")))</f>
        <v xml:space="preserve"> </v>
      </c>
      <c r="W12" s="3" t="s">
        <v>2</v>
      </c>
      <c r="X12" s="3"/>
    </row>
    <row r="13" spans="1:25" ht="12.95" customHeight="1" x14ac:dyDescent="0.25">
      <c r="A13" s="1">
        <v>5</v>
      </c>
      <c r="B13" s="26"/>
      <c r="C13" s="26"/>
      <c r="D13" s="26"/>
      <c r="E13" s="26"/>
      <c r="F13" s="33" t="s">
        <v>41</v>
      </c>
      <c r="G13" s="31"/>
      <c r="H13" s="24"/>
      <c r="I13" s="25"/>
      <c r="J13" s="35"/>
      <c r="K13" s="26"/>
      <c r="L13" s="5"/>
      <c r="M13" s="3"/>
      <c r="N13" s="3"/>
      <c r="O13" s="3"/>
      <c r="P13" s="5"/>
      <c r="Q13" s="3"/>
      <c r="R13" s="8"/>
      <c r="S13" s="8"/>
      <c r="T13" s="3"/>
      <c r="U13" s="3"/>
      <c r="V13" s="65"/>
      <c r="W13" s="3"/>
      <c r="X13" s="3"/>
    </row>
    <row r="14" spans="1:25" ht="12.95" customHeight="1" x14ac:dyDescent="0.25">
      <c r="A14" s="1">
        <v>6</v>
      </c>
      <c r="B14" s="26"/>
      <c r="C14" s="26"/>
      <c r="D14" s="28"/>
      <c r="E14" s="28"/>
      <c r="F14" s="33" t="s">
        <v>42</v>
      </c>
      <c r="G14" s="31" t="s">
        <v>69</v>
      </c>
      <c r="H14" s="29"/>
      <c r="I14" s="30"/>
      <c r="J14" s="33" t="s">
        <v>41</v>
      </c>
      <c r="K14" s="31"/>
      <c r="L14" s="6"/>
      <c r="M14" s="3"/>
      <c r="N14" s="3"/>
      <c r="O14" s="3"/>
      <c r="P14" s="5"/>
      <c r="Q14" s="3"/>
      <c r="R14" s="8"/>
      <c r="S14" s="8"/>
      <c r="T14" s="3"/>
      <c r="U14" s="3"/>
      <c r="V14" s="8"/>
      <c r="W14" s="3"/>
      <c r="X14" s="3"/>
    </row>
    <row r="15" spans="1:25" ht="12.95" customHeight="1" x14ac:dyDescent="0.25">
      <c r="B15" s="28"/>
      <c r="C15" s="28"/>
      <c r="D15" s="28"/>
      <c r="E15" s="28"/>
      <c r="F15" s="26"/>
      <c r="G15" s="26"/>
      <c r="H15" s="32"/>
      <c r="I15" s="25"/>
      <c r="J15" s="33" t="str">
        <f>IF(C16="For",B17,IF(C17="For",B16,IF(C16&gt;0,IF(C16&gt;C17,B16,B17)," ")))</f>
        <v>J. Cumming</v>
      </c>
      <c r="K15" s="31"/>
      <c r="L15" s="3"/>
      <c r="M15" s="3"/>
      <c r="N15" s="3"/>
      <c r="O15" s="3"/>
      <c r="P15" s="5"/>
      <c r="Q15" s="3"/>
      <c r="R15" s="8"/>
      <c r="S15" s="8"/>
      <c r="T15" s="3"/>
      <c r="U15" s="3"/>
      <c r="V15" s="8"/>
      <c r="W15" s="3"/>
      <c r="X15" s="3"/>
    </row>
    <row r="16" spans="1:25" ht="12.95" customHeight="1" x14ac:dyDescent="0.25">
      <c r="A16" s="1">
        <v>7</v>
      </c>
      <c r="B16" s="33" t="s">
        <v>43</v>
      </c>
      <c r="C16" s="31">
        <v>31</v>
      </c>
      <c r="D16" s="22"/>
      <c r="E16" s="23"/>
      <c r="F16" s="23"/>
      <c r="G16" s="23"/>
      <c r="H16" s="34"/>
      <c r="I16" s="25"/>
      <c r="J16" s="26"/>
      <c r="K16" s="26"/>
      <c r="L16" s="3"/>
      <c r="M16" s="3"/>
      <c r="N16" s="3"/>
      <c r="O16" s="3"/>
      <c r="P16" s="5"/>
      <c r="Q16" s="3"/>
      <c r="R16" s="8"/>
      <c r="S16" s="8"/>
      <c r="T16" s="3"/>
      <c r="U16" s="3"/>
      <c r="V16" s="8"/>
      <c r="W16" s="3"/>
      <c r="X16" s="3"/>
    </row>
    <row r="17" spans="1:25" ht="12.95" customHeight="1" x14ac:dyDescent="0.25">
      <c r="A17" s="1">
        <v>8</v>
      </c>
      <c r="B17" s="33" t="s">
        <v>44</v>
      </c>
      <c r="C17" s="31">
        <v>30</v>
      </c>
      <c r="D17" s="28"/>
      <c r="E17" s="28"/>
      <c r="F17" s="26"/>
      <c r="G17" s="26"/>
      <c r="H17" s="25"/>
      <c r="I17" s="25"/>
      <c r="J17" s="26"/>
      <c r="K17" s="26"/>
      <c r="L17" s="3"/>
      <c r="M17" s="3"/>
      <c r="N17" s="3"/>
      <c r="O17" s="3"/>
      <c r="P17" s="5"/>
      <c r="Q17" s="7"/>
      <c r="R17" s="14"/>
      <c r="S17" s="14"/>
      <c r="T17" s="2"/>
      <c r="U17" s="3"/>
      <c r="V17" s="8"/>
      <c r="W17" s="3"/>
      <c r="X17" s="3"/>
    </row>
    <row r="18" spans="1:25" ht="12.95" customHeight="1" x14ac:dyDescent="0.25">
      <c r="B18" s="36"/>
      <c r="C18" s="28"/>
      <c r="D18" s="28"/>
      <c r="E18" s="28"/>
      <c r="F18" s="26"/>
      <c r="G18" s="26"/>
      <c r="H18" s="25"/>
      <c r="I18" s="25"/>
      <c r="J18" s="26"/>
      <c r="K18" s="26"/>
      <c r="L18" s="3"/>
      <c r="M18" s="3"/>
      <c r="N18" s="3"/>
      <c r="O18" s="3"/>
      <c r="P18" s="5"/>
      <c r="Q18" s="3"/>
      <c r="R18" s="14"/>
      <c r="S18" s="14"/>
      <c r="T18" s="5"/>
      <c r="U18" s="3"/>
      <c r="V18" s="8"/>
      <c r="W18" s="3"/>
      <c r="X18" s="3"/>
    </row>
    <row r="19" spans="1:25" ht="12.95" customHeight="1" x14ac:dyDescent="0.25">
      <c r="A19" s="1">
        <v>9</v>
      </c>
      <c r="B19" s="27" t="s">
        <v>45</v>
      </c>
      <c r="C19" s="31"/>
      <c r="D19" s="23"/>
      <c r="E19" s="23"/>
      <c r="F19" s="23"/>
      <c r="G19" s="23"/>
      <c r="H19" s="24"/>
      <c r="I19" s="25"/>
      <c r="J19" s="54" t="s">
        <v>97</v>
      </c>
      <c r="K19" s="26"/>
      <c r="L19" s="3"/>
      <c r="M19" s="3"/>
      <c r="N19" s="3"/>
      <c r="O19" s="3"/>
      <c r="P19" s="5"/>
      <c r="Q19" s="3"/>
      <c r="R19" s="17"/>
      <c r="S19" s="8"/>
      <c r="T19" s="5"/>
      <c r="U19" s="3"/>
      <c r="V19" s="8"/>
      <c r="W19" s="3"/>
      <c r="X19" s="3"/>
    </row>
    <row r="20" spans="1:25" ht="12.95" customHeight="1" x14ac:dyDescent="0.25">
      <c r="A20" s="1">
        <v>10</v>
      </c>
      <c r="B20" s="27" t="s">
        <v>46</v>
      </c>
      <c r="C20" s="31"/>
      <c r="D20" s="26"/>
      <c r="E20" s="26"/>
      <c r="F20" s="26"/>
      <c r="G20" s="26"/>
      <c r="H20" s="29"/>
      <c r="I20" s="30"/>
      <c r="J20" s="27" t="s">
        <v>45</v>
      </c>
      <c r="K20" s="31">
        <v>26</v>
      </c>
      <c r="L20" s="2"/>
      <c r="M20" s="3"/>
      <c r="N20" s="3"/>
      <c r="O20" s="3"/>
      <c r="P20" s="5"/>
      <c r="Q20" s="3"/>
      <c r="R20" s="8"/>
      <c r="S20" s="8"/>
      <c r="T20" s="5"/>
      <c r="U20" s="3"/>
      <c r="V20" s="8"/>
      <c r="W20" s="3"/>
      <c r="X20" s="3"/>
    </row>
    <row r="21" spans="1:25" ht="12.95" customHeight="1" x14ac:dyDescent="0.25">
      <c r="B21" s="36"/>
      <c r="C21" s="28"/>
      <c r="D21" s="26"/>
      <c r="E21" s="26"/>
      <c r="F21" s="26"/>
      <c r="G21" s="26"/>
      <c r="H21" s="32"/>
      <c r="I21" s="25"/>
      <c r="J21" s="33" t="str">
        <f>IF(C22="For",B23,IF(C23="For",B22,IF(C22&gt;0,IF(C22&gt;C23,B22,B23)," ")))</f>
        <v>M. Macourt</v>
      </c>
      <c r="K21" s="31">
        <v>32</v>
      </c>
      <c r="L21" s="5"/>
      <c r="M21" s="3"/>
      <c r="N21" s="3"/>
      <c r="O21" s="3"/>
      <c r="P21" s="5"/>
      <c r="Q21" s="3"/>
      <c r="R21" s="8"/>
      <c r="S21" s="8"/>
      <c r="T21" s="5"/>
      <c r="U21" s="3"/>
      <c r="V21" s="8"/>
      <c r="W21" s="3"/>
      <c r="X21" s="3"/>
    </row>
    <row r="22" spans="1:25" ht="12.95" customHeight="1" x14ac:dyDescent="0.25">
      <c r="A22" s="1">
        <v>11</v>
      </c>
      <c r="B22" s="33" t="s">
        <v>47</v>
      </c>
      <c r="C22" s="31">
        <v>33</v>
      </c>
      <c r="D22" s="23"/>
      <c r="E22" s="23"/>
      <c r="F22" s="23"/>
      <c r="G22" s="23"/>
      <c r="H22" s="34"/>
      <c r="I22" s="25"/>
      <c r="J22" s="37"/>
      <c r="K22" s="26"/>
      <c r="L22" s="5"/>
      <c r="M22" s="3"/>
      <c r="N22" s="3"/>
      <c r="O22" s="3"/>
      <c r="P22" s="5"/>
      <c r="Q22" s="3"/>
      <c r="R22" s="12"/>
      <c r="S22" s="8"/>
      <c r="T22" s="5"/>
      <c r="U22" s="3"/>
      <c r="V22" s="8"/>
      <c r="W22" s="3"/>
      <c r="X22" s="3"/>
    </row>
    <row r="23" spans="1:25" ht="12.95" customHeight="1" x14ac:dyDescent="0.25">
      <c r="A23" s="1">
        <v>12</v>
      </c>
      <c r="B23" s="33" t="s">
        <v>48</v>
      </c>
      <c r="C23" s="31">
        <v>1</v>
      </c>
      <c r="D23" s="26"/>
      <c r="E23" s="26"/>
      <c r="F23" s="26"/>
      <c r="G23" s="26"/>
      <c r="H23" s="25"/>
      <c r="I23" s="25"/>
      <c r="J23" s="38"/>
      <c r="K23" s="26"/>
      <c r="L23" s="5"/>
      <c r="M23" s="2"/>
      <c r="N23" s="16"/>
      <c r="O23" s="16"/>
      <c r="P23" s="7"/>
      <c r="Q23" s="3"/>
      <c r="R23" s="10"/>
      <c r="S23" s="8"/>
      <c r="T23" s="5"/>
      <c r="U23" s="3"/>
      <c r="V23" s="8"/>
      <c r="W23" s="3"/>
      <c r="X23" s="3"/>
    </row>
    <row r="24" spans="1:25" ht="12.95" customHeight="1" x14ac:dyDescent="0.25">
      <c r="B24" s="36"/>
      <c r="C24" s="28"/>
      <c r="D24" s="26"/>
      <c r="E24" s="26"/>
      <c r="F24" s="38"/>
      <c r="G24" s="38"/>
      <c r="H24" s="25"/>
      <c r="I24" s="25"/>
      <c r="J24" s="38"/>
      <c r="K24" s="26"/>
      <c r="L24" s="5"/>
      <c r="M24" s="3"/>
      <c r="N24" s="16"/>
      <c r="O24" s="16"/>
      <c r="P24" s="3"/>
      <c r="Q24" s="3"/>
      <c r="R24" s="8"/>
      <c r="S24" s="8"/>
      <c r="T24" s="5"/>
      <c r="U24" s="3"/>
      <c r="V24" s="8"/>
      <c r="W24" s="3"/>
      <c r="X24" s="3"/>
    </row>
    <row r="25" spans="1:25" ht="12.95" customHeight="1" x14ac:dyDescent="0.25">
      <c r="A25" s="1">
        <v>13</v>
      </c>
      <c r="B25" s="39"/>
      <c r="C25" s="26"/>
      <c r="D25" s="26"/>
      <c r="E25" s="26"/>
      <c r="F25" s="33" t="s">
        <v>49</v>
      </c>
      <c r="G25" s="31">
        <v>30</v>
      </c>
      <c r="H25" s="24"/>
      <c r="I25" s="25"/>
      <c r="J25" s="35"/>
      <c r="K25" s="26"/>
      <c r="L25" s="5"/>
      <c r="M25" s="3"/>
      <c r="N25" s="3"/>
      <c r="O25" s="3"/>
      <c r="P25" s="3"/>
      <c r="Q25" s="3"/>
      <c r="R25" s="8"/>
      <c r="S25" s="8"/>
      <c r="T25" s="5"/>
      <c r="U25" s="3"/>
      <c r="V25" s="8"/>
      <c r="W25" s="3"/>
      <c r="X25" s="3"/>
    </row>
    <row r="26" spans="1:25" ht="12.95" customHeight="1" x14ac:dyDescent="0.25">
      <c r="A26" s="15">
        <v>14</v>
      </c>
      <c r="B26" s="39"/>
      <c r="C26" s="26"/>
      <c r="D26" s="26"/>
      <c r="E26" s="26"/>
      <c r="F26" s="33" t="s">
        <v>50</v>
      </c>
      <c r="G26" s="31">
        <v>31</v>
      </c>
      <c r="H26" s="29"/>
      <c r="I26" s="30"/>
      <c r="J26" s="33" t="str">
        <f>IF(G25="For",F26,IF(G26="For",F25,IF(G25&gt;0,IF(G25&gt;G26,F25,F26)," ")))</f>
        <v>C. Carey</v>
      </c>
      <c r="K26" s="31"/>
      <c r="L26" s="6"/>
      <c r="M26" s="3"/>
      <c r="N26" s="3"/>
      <c r="O26" s="3"/>
      <c r="P26" s="3"/>
      <c r="Q26" s="3"/>
      <c r="R26" s="8"/>
      <c r="S26" s="8"/>
      <c r="T26" s="5"/>
      <c r="U26" s="3"/>
      <c r="V26" s="8"/>
      <c r="W26" s="3"/>
      <c r="X26" s="3"/>
    </row>
    <row r="27" spans="1:25" ht="12.95" customHeight="1" x14ac:dyDescent="0.25">
      <c r="A27" s="11"/>
      <c r="B27" s="36"/>
      <c r="C27" s="28"/>
      <c r="D27" s="26"/>
      <c r="E27" s="26"/>
      <c r="F27" s="39"/>
      <c r="G27" s="26"/>
      <c r="H27" s="32"/>
      <c r="I27" s="25"/>
      <c r="J27" s="33" t="str">
        <f>IF(C28="For",B29,IF(C29="For",B28,IF(C28&gt;0,IF(C28&gt;C29,B28,B29)," ")))</f>
        <v>G. Manning</v>
      </c>
      <c r="K27" s="31"/>
      <c r="L27" s="3"/>
      <c r="M27" s="3"/>
      <c r="N27" s="3"/>
      <c r="O27" s="3"/>
      <c r="P27" s="3"/>
      <c r="Q27" s="3"/>
      <c r="R27" s="8"/>
      <c r="S27" s="8"/>
      <c r="T27" s="5"/>
      <c r="U27" s="3"/>
      <c r="V27" s="8"/>
      <c r="W27" s="3"/>
      <c r="X27" s="3"/>
    </row>
    <row r="28" spans="1:25" ht="12.95" customHeight="1" x14ac:dyDescent="0.25">
      <c r="A28" s="1">
        <v>15</v>
      </c>
      <c r="B28" s="33" t="s">
        <v>51</v>
      </c>
      <c r="C28" s="31">
        <v>12</v>
      </c>
      <c r="D28" s="23"/>
      <c r="E28" s="23"/>
      <c r="F28" s="40"/>
      <c r="G28" s="23"/>
      <c r="H28" s="34"/>
      <c r="I28" s="25"/>
      <c r="J28" s="26"/>
      <c r="K28" s="26"/>
      <c r="L28" s="3"/>
      <c r="M28" s="3"/>
      <c r="N28" s="3"/>
      <c r="O28" s="3"/>
      <c r="P28" s="3"/>
      <c r="Q28" s="3"/>
      <c r="R28" s="8"/>
      <c r="S28" s="8"/>
      <c r="T28" s="5"/>
      <c r="U28" s="3"/>
      <c r="V28" s="8"/>
      <c r="W28" s="3"/>
      <c r="X28" s="3"/>
    </row>
    <row r="29" spans="1:25" ht="12.95" customHeight="1" x14ac:dyDescent="0.25">
      <c r="A29" s="1">
        <v>16</v>
      </c>
      <c r="B29" s="33" t="s">
        <v>52</v>
      </c>
      <c r="C29" s="31">
        <v>31</v>
      </c>
      <c r="D29" s="28"/>
      <c r="E29" s="28"/>
      <c r="F29" s="39"/>
      <c r="G29" s="26"/>
      <c r="H29" s="25"/>
      <c r="I29" s="25"/>
      <c r="J29" s="26"/>
      <c r="K29" s="26"/>
      <c r="L29" s="3"/>
      <c r="M29" s="3"/>
      <c r="N29" s="3"/>
      <c r="O29" s="3"/>
      <c r="P29" s="3"/>
      <c r="Q29" s="3"/>
      <c r="R29" s="8"/>
      <c r="S29" s="8"/>
      <c r="T29" s="5"/>
      <c r="U29" s="6"/>
      <c r="V29" s="14" t="str">
        <f>IF(S17="For",R18,IF(S18="For",R17,IF(S17&gt;0,IF(S17&gt;S18,R17,R18)," ")))</f>
        <v xml:space="preserve"> </v>
      </c>
      <c r="W29" s="16"/>
      <c r="X29" s="6"/>
      <c r="Y29" s="62" t="str">
        <f>IF(W29&gt;0,IF(W29&gt;W30,V29,V30)," ")</f>
        <v xml:space="preserve"> </v>
      </c>
    </row>
    <row r="30" spans="1:25" ht="12.95" customHeight="1" x14ac:dyDescent="0.25">
      <c r="B30" s="28"/>
      <c r="C30" s="28"/>
      <c r="D30" s="28"/>
      <c r="E30" s="28"/>
      <c r="F30" s="39"/>
      <c r="G30" s="26"/>
      <c r="H30" s="25"/>
      <c r="I30" s="25"/>
      <c r="J30" s="26"/>
      <c r="K30" s="26"/>
      <c r="L30" s="3"/>
      <c r="M30" s="3"/>
      <c r="N30" s="3"/>
      <c r="O30" s="3"/>
      <c r="P30" s="3"/>
      <c r="Q30" s="3"/>
      <c r="R30" s="8"/>
      <c r="S30" s="8"/>
      <c r="T30" s="5"/>
      <c r="U30" s="3"/>
      <c r="V30" s="14" t="str">
        <f>IF(S41="For",R42,IF(S42="For",R41,IF(S41&gt;0,IF(S41&gt;S42,R41,R42)," ")))</f>
        <v xml:space="preserve"> </v>
      </c>
      <c r="W30" s="16"/>
      <c r="X30" s="3"/>
      <c r="Y30" s="63"/>
    </row>
    <row r="31" spans="1:25" ht="12.95" customHeight="1" x14ac:dyDescent="0.25">
      <c r="A31" s="1">
        <v>17</v>
      </c>
      <c r="B31" s="26"/>
      <c r="C31" s="26"/>
      <c r="D31" s="26"/>
      <c r="E31" s="26"/>
      <c r="F31" s="33" t="s">
        <v>53</v>
      </c>
      <c r="G31" s="31"/>
      <c r="H31" s="24"/>
      <c r="I31" s="25"/>
      <c r="J31" s="26"/>
      <c r="K31" s="26"/>
      <c r="L31" s="3"/>
      <c r="M31" s="3"/>
      <c r="N31" s="3"/>
      <c r="O31" s="3"/>
      <c r="P31" s="3"/>
      <c r="Q31" s="3"/>
      <c r="R31" s="8"/>
      <c r="S31" s="8"/>
      <c r="T31" s="5"/>
      <c r="U31" s="3"/>
      <c r="V31" s="8"/>
      <c r="W31" s="3"/>
      <c r="X31" s="3"/>
    </row>
    <row r="32" spans="1:25" ht="12.95" customHeight="1" x14ac:dyDescent="0.25">
      <c r="A32" s="1">
        <v>18</v>
      </c>
      <c r="B32" s="26"/>
      <c r="C32" s="26"/>
      <c r="D32" s="26"/>
      <c r="E32" s="26"/>
      <c r="F32" s="33" t="s">
        <v>54</v>
      </c>
      <c r="G32" s="31"/>
      <c r="H32" s="32"/>
      <c r="I32" s="30"/>
      <c r="J32" s="33" t="s">
        <v>53</v>
      </c>
      <c r="K32" s="31"/>
      <c r="L32" s="2"/>
      <c r="M32" s="3"/>
      <c r="N32" s="3"/>
      <c r="O32" s="3"/>
      <c r="P32" s="3"/>
      <c r="Q32" s="3"/>
      <c r="R32" s="8"/>
      <c r="S32" s="8"/>
      <c r="T32" s="5"/>
      <c r="U32" s="3"/>
      <c r="V32" s="8"/>
      <c r="W32" s="3"/>
      <c r="X32" s="3"/>
    </row>
    <row r="33" spans="1:24" ht="12.95" customHeight="1" x14ac:dyDescent="0.25">
      <c r="B33" s="26"/>
      <c r="C33" s="26"/>
      <c r="D33" s="26"/>
      <c r="E33" s="26"/>
      <c r="F33" s="39" t="str">
        <f t="shared" ref="F33" si="0">IF(C34&gt;C35,B34,IF(C34&lt;C35,B35," "))</f>
        <v xml:space="preserve"> </v>
      </c>
      <c r="G33" s="26"/>
      <c r="H33" s="32"/>
      <c r="I33" s="25"/>
      <c r="J33" s="33" t="str">
        <f>IF(G34="For",F35,IF(G35="For",F34,IF(G34&gt;0,IF(G34&gt;G35,F34,F35)," ")))</f>
        <v>G. Hancock</v>
      </c>
      <c r="K33" s="31"/>
      <c r="L33" s="5"/>
      <c r="M33" s="3"/>
      <c r="N33" s="3"/>
      <c r="O33" s="3"/>
      <c r="P33" s="3"/>
      <c r="Q33" s="3"/>
      <c r="R33" s="8"/>
      <c r="S33" s="8"/>
      <c r="T33" s="5"/>
      <c r="U33" s="3"/>
      <c r="V33" s="8"/>
      <c r="W33" s="3"/>
      <c r="X33" s="3"/>
    </row>
    <row r="34" spans="1:24" ht="12.95" customHeight="1" x14ac:dyDescent="0.25">
      <c r="A34" s="1">
        <v>19</v>
      </c>
      <c r="B34" s="26"/>
      <c r="C34" s="26"/>
      <c r="D34" s="26"/>
      <c r="E34" s="26"/>
      <c r="F34" s="33" t="s">
        <v>55</v>
      </c>
      <c r="G34" s="31">
        <v>20</v>
      </c>
      <c r="H34" s="41"/>
      <c r="I34" s="25"/>
      <c r="J34" s="28"/>
      <c r="K34" s="28"/>
      <c r="L34" s="5"/>
      <c r="N34" s="3"/>
      <c r="O34" s="3"/>
      <c r="P34" s="3"/>
      <c r="Q34" s="3"/>
      <c r="R34" s="8"/>
      <c r="S34" s="8"/>
      <c r="T34" s="5"/>
      <c r="U34" s="3"/>
      <c r="V34" s="8"/>
      <c r="W34" s="3"/>
      <c r="X34" s="3"/>
    </row>
    <row r="35" spans="1:24" ht="12.95" customHeight="1" x14ac:dyDescent="0.25">
      <c r="A35" s="1">
        <v>20</v>
      </c>
      <c r="B35" s="26"/>
      <c r="C35" s="26"/>
      <c r="D35" s="26"/>
      <c r="E35" s="26"/>
      <c r="F35" s="33" t="s">
        <v>56</v>
      </c>
      <c r="G35" s="31">
        <v>31</v>
      </c>
      <c r="H35" s="25"/>
      <c r="I35" s="25"/>
      <c r="J35" s="28"/>
      <c r="K35" s="28"/>
      <c r="L35" s="5"/>
      <c r="M35" s="2"/>
      <c r="N35" s="16"/>
      <c r="O35" s="16"/>
      <c r="P35" s="13"/>
      <c r="Q35" s="3"/>
      <c r="R35" s="8"/>
      <c r="S35" s="8"/>
      <c r="T35" s="5"/>
      <c r="U35" s="3"/>
      <c r="V35" s="8"/>
      <c r="W35" s="3"/>
      <c r="X35" s="3"/>
    </row>
    <row r="36" spans="1:24" ht="12.95" customHeight="1" x14ac:dyDescent="0.25">
      <c r="B36" s="26"/>
      <c r="C36" s="26"/>
      <c r="D36" s="26"/>
      <c r="E36" s="26"/>
      <c r="F36" s="39"/>
      <c r="G36" s="26"/>
      <c r="H36" s="25"/>
      <c r="I36" s="25"/>
      <c r="J36" s="28"/>
      <c r="K36" s="28"/>
      <c r="L36" s="5"/>
      <c r="N36" s="16"/>
      <c r="O36" s="16"/>
      <c r="P36" s="4"/>
      <c r="Q36" s="3"/>
      <c r="R36" s="8"/>
      <c r="S36" s="8"/>
      <c r="T36" s="5"/>
      <c r="U36" s="3"/>
      <c r="V36" s="8"/>
      <c r="W36" s="3"/>
      <c r="X36" s="3"/>
    </row>
    <row r="37" spans="1:24" ht="12.95" customHeight="1" x14ac:dyDescent="0.25">
      <c r="A37" s="1">
        <v>21</v>
      </c>
      <c r="B37" s="28"/>
      <c r="C37" s="28"/>
      <c r="D37" s="28"/>
      <c r="E37" s="28"/>
      <c r="F37" s="33" t="s">
        <v>57</v>
      </c>
      <c r="G37" s="31">
        <v>31</v>
      </c>
      <c r="H37" s="30"/>
      <c r="I37" s="42"/>
      <c r="J37" s="28"/>
      <c r="K37" s="28"/>
      <c r="L37" s="5"/>
      <c r="N37" s="3"/>
      <c r="O37" s="3"/>
      <c r="P37" s="5"/>
      <c r="Q37" s="3"/>
      <c r="R37" s="8"/>
      <c r="S37" s="8"/>
      <c r="T37" s="5"/>
      <c r="U37" s="3"/>
      <c r="V37" s="8"/>
      <c r="W37" s="3"/>
      <c r="X37" s="3"/>
    </row>
    <row r="38" spans="1:24" ht="12.95" customHeight="1" x14ac:dyDescent="0.25">
      <c r="A38" s="1">
        <v>22</v>
      </c>
      <c r="B38" s="28"/>
      <c r="C38" s="28"/>
      <c r="D38" s="28"/>
      <c r="E38" s="28"/>
      <c r="F38" s="33" t="s">
        <v>58</v>
      </c>
      <c r="G38" s="31">
        <v>22</v>
      </c>
      <c r="H38" s="32"/>
      <c r="I38" s="30"/>
      <c r="J38" s="33" t="str">
        <f>IF(G37="For",F38,IF(G38="For",F37,IF(G37&gt;0,IF(G37&gt;G38,F37,F38)," ")))</f>
        <v>J. Shofer</v>
      </c>
      <c r="K38" s="31"/>
      <c r="L38" s="6"/>
      <c r="N38" s="3"/>
      <c r="O38" s="3"/>
      <c r="P38" s="5"/>
      <c r="Q38" s="3"/>
      <c r="R38" s="8"/>
      <c r="S38" s="8"/>
      <c r="T38" s="5"/>
      <c r="U38" s="3"/>
      <c r="V38" s="8"/>
      <c r="W38" s="3"/>
      <c r="X38" s="3"/>
    </row>
    <row r="39" spans="1:24" ht="12.95" customHeight="1" x14ac:dyDescent="0.25">
      <c r="B39" s="28"/>
      <c r="C39" s="28"/>
      <c r="D39" s="28"/>
      <c r="E39" s="28"/>
      <c r="F39" s="36"/>
      <c r="G39" s="28"/>
      <c r="H39" s="32"/>
      <c r="I39" s="42"/>
      <c r="J39" s="33" t="str">
        <f>IF(G40="For",F41,IF(G41="For",F40,IF(G40&gt;0,IF(G40&gt;G41,F40,F41)," ")))</f>
        <v>C. Bergman</v>
      </c>
      <c r="K39" s="31"/>
      <c r="N39" s="3"/>
      <c r="O39" s="3"/>
      <c r="P39" s="5"/>
      <c r="Q39" s="3"/>
      <c r="R39" s="8"/>
      <c r="S39" s="8"/>
      <c r="T39" s="5"/>
      <c r="U39" s="3"/>
      <c r="V39" s="8"/>
      <c r="W39" s="3"/>
      <c r="X39" s="3"/>
    </row>
    <row r="40" spans="1:24" ht="12.95" customHeight="1" x14ac:dyDescent="0.25">
      <c r="A40" s="1">
        <v>23</v>
      </c>
      <c r="B40" s="28"/>
      <c r="C40" s="28"/>
      <c r="D40" s="28"/>
      <c r="E40" s="28"/>
      <c r="F40" s="33" t="s">
        <v>59</v>
      </c>
      <c r="G40" s="31">
        <v>31</v>
      </c>
      <c r="H40" s="41"/>
      <c r="I40" s="42"/>
      <c r="J40" s="28"/>
      <c r="K40" s="28"/>
      <c r="N40" s="3"/>
      <c r="O40" s="3"/>
      <c r="P40" s="5"/>
      <c r="Q40" s="3"/>
      <c r="R40" s="8"/>
      <c r="S40" s="8"/>
      <c r="T40" s="5"/>
      <c r="U40" s="3"/>
      <c r="V40" s="8"/>
      <c r="W40" s="3"/>
      <c r="X40" s="3"/>
    </row>
    <row r="41" spans="1:24" ht="12.95" customHeight="1" x14ac:dyDescent="0.25">
      <c r="A41" s="1">
        <v>24</v>
      </c>
      <c r="B41" s="28"/>
      <c r="C41" s="28"/>
      <c r="D41" s="28"/>
      <c r="E41" s="28"/>
      <c r="F41" s="33" t="s">
        <v>60</v>
      </c>
      <c r="G41" s="31">
        <v>13</v>
      </c>
      <c r="H41" s="42"/>
      <c r="I41" s="42"/>
      <c r="J41" s="28"/>
      <c r="K41" s="28"/>
      <c r="N41" s="3"/>
      <c r="O41" s="3"/>
      <c r="P41" s="5"/>
      <c r="Q41" s="7"/>
      <c r="R41" s="14"/>
      <c r="S41" s="14"/>
      <c r="T41" s="6"/>
      <c r="U41" s="3"/>
      <c r="V41" s="8"/>
      <c r="W41" s="3"/>
      <c r="X41" s="3"/>
    </row>
    <row r="42" spans="1:24" ht="12.95" customHeight="1" x14ac:dyDescent="0.25">
      <c r="B42" s="28"/>
      <c r="C42" s="28"/>
      <c r="D42" s="28"/>
      <c r="E42" s="28"/>
      <c r="F42" s="36"/>
      <c r="G42" s="28"/>
      <c r="H42" s="42"/>
      <c r="I42" s="42"/>
      <c r="J42" s="28"/>
      <c r="K42" s="28"/>
      <c r="N42" s="3"/>
      <c r="O42" s="3"/>
      <c r="P42" s="5"/>
      <c r="Q42" s="3"/>
      <c r="R42" s="14"/>
      <c r="S42" s="14"/>
      <c r="T42" s="3"/>
      <c r="U42" s="3"/>
      <c r="V42" s="8"/>
      <c r="W42" s="3"/>
      <c r="X42" s="3"/>
    </row>
    <row r="43" spans="1:24" ht="12.95" customHeight="1" x14ac:dyDescent="0.25">
      <c r="A43" s="1">
        <v>25</v>
      </c>
      <c r="B43" s="28"/>
      <c r="C43" s="28"/>
      <c r="D43" s="28"/>
      <c r="E43" s="28"/>
      <c r="F43" s="33" t="s">
        <v>61</v>
      </c>
      <c r="G43" s="31"/>
      <c r="H43" s="30"/>
      <c r="I43" s="42"/>
      <c r="J43" s="35"/>
      <c r="K43" s="28"/>
      <c r="N43" s="3"/>
      <c r="O43" s="3"/>
      <c r="P43" s="5"/>
      <c r="Q43" s="3"/>
      <c r="R43" s="17"/>
      <c r="S43" s="8"/>
      <c r="T43" s="3"/>
      <c r="U43" s="3"/>
      <c r="V43" s="8"/>
      <c r="W43" s="3"/>
      <c r="X43" s="3"/>
    </row>
    <row r="44" spans="1:24" ht="12.95" customHeight="1" x14ac:dyDescent="0.25">
      <c r="A44" s="1">
        <v>26</v>
      </c>
      <c r="B44" s="28"/>
      <c r="C44" s="28"/>
      <c r="D44" s="28"/>
      <c r="E44" s="28"/>
      <c r="F44" s="33" t="s">
        <v>46</v>
      </c>
      <c r="G44" s="31"/>
      <c r="H44" s="32"/>
      <c r="I44" s="30"/>
      <c r="J44" s="33" t="s">
        <v>61</v>
      </c>
      <c r="K44" s="43"/>
      <c r="L44" s="13"/>
      <c r="M44" s="3"/>
      <c r="P44" s="5"/>
      <c r="Q44" s="3"/>
      <c r="R44" s="8"/>
      <c r="S44" s="8"/>
      <c r="T44" s="3"/>
      <c r="U44" s="3"/>
      <c r="V44" s="8"/>
      <c r="W44" s="3"/>
      <c r="X44" s="3"/>
    </row>
    <row r="45" spans="1:24" ht="12.95" customHeight="1" x14ac:dyDescent="0.25">
      <c r="B45" s="28"/>
      <c r="C45" s="28"/>
      <c r="D45" s="28"/>
      <c r="E45" s="28"/>
      <c r="F45" s="36"/>
      <c r="G45" s="28"/>
      <c r="H45" s="32"/>
      <c r="I45" s="42"/>
      <c r="J45" s="33" t="s">
        <v>63</v>
      </c>
      <c r="K45" s="43"/>
      <c r="L45" s="4"/>
      <c r="M45" s="3"/>
      <c r="P45" s="5"/>
      <c r="Q45" s="3"/>
      <c r="R45" s="8"/>
      <c r="S45" s="8"/>
      <c r="T45" s="3"/>
      <c r="U45" s="3"/>
      <c r="V45" s="8"/>
      <c r="W45" s="3"/>
      <c r="X45" s="3"/>
    </row>
    <row r="46" spans="1:24" ht="12.95" customHeight="1" x14ac:dyDescent="0.25">
      <c r="A46" s="1">
        <v>27</v>
      </c>
      <c r="B46" s="28"/>
      <c r="C46" s="28"/>
      <c r="D46" s="28"/>
      <c r="E46" s="28"/>
      <c r="F46" s="33" t="s">
        <v>62</v>
      </c>
      <c r="G46" s="31">
        <v>23</v>
      </c>
      <c r="H46" s="41"/>
      <c r="I46" s="42"/>
      <c r="J46" s="28"/>
      <c r="K46" s="28"/>
      <c r="L46" s="5"/>
      <c r="M46" s="3"/>
      <c r="N46" s="3"/>
      <c r="O46" s="3"/>
      <c r="P46" s="5"/>
      <c r="Q46" s="3"/>
      <c r="R46" s="8"/>
      <c r="S46" s="8"/>
      <c r="T46" s="3"/>
      <c r="U46" s="3"/>
      <c r="V46" s="8"/>
      <c r="W46" s="3"/>
      <c r="X46" s="3"/>
    </row>
    <row r="47" spans="1:24" ht="12.95" customHeight="1" x14ac:dyDescent="0.25">
      <c r="A47" s="1">
        <v>28</v>
      </c>
      <c r="B47" s="28"/>
      <c r="C47" s="28"/>
      <c r="D47" s="28"/>
      <c r="E47" s="28"/>
      <c r="F47" s="33" t="s">
        <v>63</v>
      </c>
      <c r="G47" s="31">
        <v>32</v>
      </c>
      <c r="H47" s="42"/>
      <c r="I47" s="42"/>
      <c r="J47" s="28"/>
      <c r="K47" s="28"/>
      <c r="L47" s="5"/>
      <c r="M47" s="7"/>
      <c r="N47" s="16"/>
      <c r="O47" s="16"/>
      <c r="P47" s="6"/>
      <c r="Q47" s="3"/>
      <c r="R47" s="8"/>
      <c r="S47" s="8"/>
      <c r="T47" s="3"/>
      <c r="U47" s="3"/>
      <c r="V47" s="8"/>
      <c r="W47" s="3"/>
      <c r="X47" s="3"/>
    </row>
    <row r="48" spans="1:24" ht="12.95" customHeight="1" x14ac:dyDescent="0.25">
      <c r="B48" s="28"/>
      <c r="C48" s="28"/>
      <c r="D48" s="28"/>
      <c r="E48" s="28"/>
      <c r="F48" s="28"/>
      <c r="G48" s="28"/>
      <c r="H48" s="42"/>
      <c r="I48" s="42"/>
      <c r="J48" s="28"/>
      <c r="K48" s="28"/>
      <c r="L48" s="5"/>
      <c r="M48" s="3"/>
      <c r="N48" s="16"/>
      <c r="O48" s="16"/>
      <c r="P48" s="3"/>
      <c r="Q48" s="3"/>
      <c r="R48" s="8"/>
      <c r="S48" s="8"/>
      <c r="T48" s="3"/>
      <c r="U48" s="3"/>
      <c r="V48" s="8"/>
      <c r="W48" s="3"/>
      <c r="X48" s="3"/>
    </row>
    <row r="49" spans="1:24" ht="12.95" customHeight="1" x14ac:dyDescent="0.25">
      <c r="A49" s="1">
        <v>29</v>
      </c>
      <c r="B49" s="33" t="s">
        <v>64</v>
      </c>
      <c r="C49" s="31" t="s">
        <v>69</v>
      </c>
      <c r="D49" s="22"/>
      <c r="E49" s="28"/>
      <c r="F49" s="26"/>
      <c r="G49" s="26"/>
      <c r="H49" s="25"/>
      <c r="I49" s="25"/>
      <c r="J49" s="28"/>
      <c r="K49" s="28"/>
      <c r="L49" s="5"/>
      <c r="M49" s="3"/>
      <c r="N49" s="3"/>
      <c r="O49" s="3"/>
      <c r="P49" s="3"/>
      <c r="Q49" s="3"/>
      <c r="R49" s="8"/>
      <c r="S49" s="8"/>
      <c r="T49" s="3"/>
      <c r="U49" s="3"/>
      <c r="V49" s="8"/>
      <c r="W49" s="3"/>
      <c r="X49" s="3"/>
    </row>
    <row r="50" spans="1:24" ht="12.95" customHeight="1" x14ac:dyDescent="0.25">
      <c r="A50" s="1">
        <v>30</v>
      </c>
      <c r="B50" s="33" t="s">
        <v>65</v>
      </c>
      <c r="C50" s="31"/>
      <c r="D50" s="45"/>
      <c r="E50" s="45"/>
      <c r="F50" s="45"/>
      <c r="G50" s="45"/>
      <c r="H50" s="29"/>
      <c r="I50" s="25"/>
      <c r="J50" s="28"/>
      <c r="K50" s="28"/>
      <c r="L50" s="5"/>
      <c r="M50" s="3"/>
      <c r="N50" s="3"/>
      <c r="O50" s="3"/>
      <c r="P50" s="3"/>
      <c r="Q50" s="3"/>
      <c r="R50" s="8"/>
      <c r="S50" s="8"/>
      <c r="T50" s="3"/>
      <c r="U50" s="3"/>
      <c r="V50" s="8"/>
      <c r="W50" s="3"/>
      <c r="X50" s="3"/>
    </row>
    <row r="51" spans="1:24" ht="12.95" customHeight="1" x14ac:dyDescent="0.25">
      <c r="B51" s="36"/>
      <c r="C51" s="28"/>
      <c r="D51" s="26"/>
      <c r="E51" s="26"/>
      <c r="F51" s="23"/>
      <c r="G51" s="23"/>
      <c r="H51" s="32"/>
      <c r="I51" s="34"/>
      <c r="J51" s="33" t="s">
        <v>65</v>
      </c>
      <c r="K51" s="31"/>
      <c r="L51" s="6"/>
      <c r="M51" s="3"/>
      <c r="P51" s="3"/>
      <c r="Q51" s="3"/>
      <c r="R51" s="8"/>
      <c r="S51" s="8"/>
      <c r="T51" s="3"/>
      <c r="U51" s="3"/>
      <c r="V51" s="8"/>
      <c r="W51" s="3"/>
      <c r="X51" s="3"/>
    </row>
    <row r="52" spans="1:24" ht="12.95" customHeight="1" x14ac:dyDescent="0.25">
      <c r="A52" s="1">
        <v>31</v>
      </c>
      <c r="B52" s="39"/>
      <c r="C52" s="26"/>
      <c r="D52" s="26"/>
      <c r="E52" s="26"/>
      <c r="F52" s="33" t="s">
        <v>66</v>
      </c>
      <c r="G52" s="31" t="s">
        <v>69</v>
      </c>
      <c r="H52" s="41"/>
      <c r="I52" s="25"/>
      <c r="J52" s="33" t="s">
        <v>67</v>
      </c>
      <c r="K52" s="31"/>
      <c r="L52" s="3"/>
      <c r="M52" s="3"/>
      <c r="P52" s="3"/>
      <c r="R52" s="8"/>
      <c r="S52" s="8"/>
      <c r="T52" s="3"/>
      <c r="U52" s="3"/>
      <c r="V52" s="8"/>
      <c r="W52" s="3"/>
      <c r="X52" s="3"/>
    </row>
    <row r="53" spans="1:24" ht="12.95" customHeight="1" x14ac:dyDescent="0.25">
      <c r="A53" s="1">
        <v>32</v>
      </c>
      <c r="B53" s="39"/>
      <c r="C53" s="26"/>
      <c r="D53" s="26"/>
      <c r="E53" s="28"/>
      <c r="F53" s="33" t="s">
        <v>67</v>
      </c>
      <c r="G53" s="31"/>
      <c r="H53" s="25"/>
      <c r="I53" s="25"/>
      <c r="J53" s="26"/>
      <c r="K53" s="26"/>
      <c r="L53" s="3"/>
      <c r="R53" s="8"/>
      <c r="S53" s="8"/>
      <c r="T53" s="3"/>
      <c r="U53" s="3"/>
      <c r="V53" s="8"/>
      <c r="W53" s="3"/>
      <c r="X53" s="3"/>
    </row>
    <row r="54" spans="1:24" ht="12.95" customHeight="1" x14ac:dyDescent="0.25">
      <c r="A54" s="18"/>
      <c r="B54" s="28"/>
      <c r="C54" s="28"/>
      <c r="D54" s="28"/>
      <c r="E54" s="28"/>
      <c r="F54" s="26"/>
      <c r="G54" s="26"/>
      <c r="H54" s="25"/>
      <c r="I54" s="25"/>
      <c r="J54" s="26"/>
      <c r="K54" s="26"/>
      <c r="L54" s="3"/>
      <c r="R54" s="8"/>
      <c r="S54" s="8"/>
      <c r="T54" s="3"/>
      <c r="U54" s="3"/>
      <c r="V54" s="8"/>
      <c r="W54" s="3"/>
      <c r="X54" s="3"/>
    </row>
    <row r="55" spans="1:24" ht="12.95" customHeight="1" x14ac:dyDescent="0.25">
      <c r="B55" s="44" t="s">
        <v>20</v>
      </c>
      <c r="C55" s="28"/>
      <c r="D55" s="28"/>
      <c r="E55" s="28"/>
      <c r="F55" s="44" t="s">
        <v>20</v>
      </c>
      <c r="G55" s="28"/>
      <c r="H55" s="42"/>
      <c r="I55" s="42"/>
      <c r="J55" s="44" t="s">
        <v>20</v>
      </c>
      <c r="K55" s="28"/>
      <c r="N55" s="19" t="s">
        <v>33</v>
      </c>
      <c r="R55" s="44" t="s">
        <v>20</v>
      </c>
      <c r="V55" s="44" t="s">
        <v>33</v>
      </c>
    </row>
    <row r="56" spans="1:24" ht="12.95" customHeight="1" x14ac:dyDescent="0.25">
      <c r="B56" s="36" t="s">
        <v>50</v>
      </c>
      <c r="C56" s="28"/>
      <c r="D56" s="28"/>
      <c r="E56" s="28"/>
      <c r="F56" s="36" t="s">
        <v>29</v>
      </c>
      <c r="G56" s="28"/>
      <c r="H56" s="42"/>
      <c r="I56" s="42"/>
      <c r="J56" s="36" t="s">
        <v>98</v>
      </c>
      <c r="K56" s="28"/>
      <c r="N56" s="42"/>
      <c r="R56" s="28"/>
      <c r="V56" s="28" t="s">
        <v>36</v>
      </c>
    </row>
    <row r="57" spans="1:24" ht="12.95" customHeight="1" x14ac:dyDescent="0.25">
      <c r="B57" s="36" t="s">
        <v>61</v>
      </c>
      <c r="C57" s="28"/>
      <c r="D57" s="28"/>
      <c r="E57" s="28"/>
      <c r="F57" s="39" t="s">
        <v>37</v>
      </c>
      <c r="G57" s="28"/>
      <c r="H57" s="42"/>
      <c r="I57" s="42"/>
      <c r="J57" s="36" t="s">
        <v>90</v>
      </c>
      <c r="K57" s="28"/>
      <c r="N57" s="42"/>
      <c r="R57" s="28"/>
    </row>
    <row r="58" spans="1:24" ht="12.95" customHeight="1" x14ac:dyDescent="0.25">
      <c r="B58" s="36" t="s">
        <v>58</v>
      </c>
      <c r="C58" s="28"/>
      <c r="D58" s="28"/>
      <c r="E58" s="28"/>
      <c r="F58" s="39" t="s">
        <v>65</v>
      </c>
      <c r="G58" s="28"/>
      <c r="H58" s="42"/>
      <c r="I58" s="42"/>
      <c r="J58" s="36" t="s">
        <v>94</v>
      </c>
      <c r="K58" s="28"/>
      <c r="N58" s="42"/>
      <c r="R58" s="28"/>
    </row>
    <row r="59" spans="1:24" ht="12.95" customHeight="1" x14ac:dyDescent="0.25">
      <c r="B59" s="36" t="s">
        <v>59</v>
      </c>
      <c r="C59" s="28"/>
      <c r="D59" s="28"/>
      <c r="E59" s="28"/>
      <c r="F59" s="39" t="s">
        <v>39</v>
      </c>
      <c r="G59" s="28"/>
      <c r="H59" s="42"/>
      <c r="I59" s="42"/>
      <c r="J59" s="36" t="s">
        <v>95</v>
      </c>
      <c r="K59" s="28"/>
      <c r="N59" s="42"/>
      <c r="R59" s="28"/>
    </row>
    <row r="60" spans="1:24" ht="12.95" customHeight="1" x14ac:dyDescent="0.25">
      <c r="C60" s="28"/>
      <c r="D60" s="28"/>
      <c r="E60" s="28"/>
      <c r="F60" s="39" t="s">
        <v>30</v>
      </c>
      <c r="G60" s="28"/>
      <c r="H60" s="42"/>
      <c r="I60" s="42"/>
      <c r="J60" s="36" t="s">
        <v>12</v>
      </c>
      <c r="K60" s="28"/>
      <c r="N60" s="42"/>
      <c r="R60" s="28"/>
    </row>
    <row r="61" spans="1:24" ht="12.95" customHeight="1" x14ac:dyDescent="0.25">
      <c r="B61" s="36"/>
      <c r="C61" s="28"/>
      <c r="D61" s="28"/>
      <c r="E61" s="28"/>
      <c r="F61" s="39" t="s">
        <v>51</v>
      </c>
      <c r="G61" s="28"/>
      <c r="H61" s="42"/>
      <c r="I61" s="42"/>
      <c r="J61" s="36" t="s">
        <v>99</v>
      </c>
      <c r="K61" s="28"/>
      <c r="N61" s="42"/>
      <c r="R61" s="28"/>
    </row>
    <row r="62" spans="1:24" ht="12.95" customHeight="1" x14ac:dyDescent="0.25">
      <c r="B62" s="36"/>
      <c r="C62" s="28"/>
      <c r="D62" s="28"/>
      <c r="E62" s="28"/>
      <c r="F62" s="39"/>
      <c r="G62" s="28"/>
      <c r="H62" s="42"/>
      <c r="I62" s="42"/>
      <c r="J62" s="36" t="s">
        <v>100</v>
      </c>
      <c r="K62" s="28"/>
      <c r="N62" s="42"/>
      <c r="R62" s="28"/>
    </row>
    <row r="63" spans="1:24" ht="12.95" customHeight="1" x14ac:dyDescent="0.25">
      <c r="B63" s="36"/>
      <c r="C63" s="28"/>
      <c r="D63" s="28"/>
      <c r="E63" s="28"/>
      <c r="F63" s="28"/>
      <c r="G63" s="28"/>
      <c r="H63" s="42"/>
      <c r="I63" s="42"/>
      <c r="J63" s="28"/>
      <c r="K63" s="28"/>
      <c r="R63" s="28"/>
    </row>
    <row r="64" spans="1:24" ht="15.75" x14ac:dyDescent="0.25">
      <c r="B64" s="28"/>
      <c r="C64" s="28"/>
      <c r="D64" s="28"/>
      <c r="E64" s="28"/>
      <c r="F64" s="28"/>
      <c r="G64" s="28"/>
      <c r="H64" s="42"/>
      <c r="I64" s="42"/>
      <c r="J64" s="28"/>
      <c r="K64" s="28"/>
    </row>
  </sheetData>
  <mergeCells count="17">
    <mergeCell ref="Y29:Y30"/>
    <mergeCell ref="Y4:Y5"/>
    <mergeCell ref="R4:S4"/>
    <mergeCell ref="R5:S5"/>
    <mergeCell ref="V12:V13"/>
    <mergeCell ref="V4:W4"/>
    <mergeCell ref="V5:W5"/>
    <mergeCell ref="J5:K5"/>
    <mergeCell ref="B4:C4"/>
    <mergeCell ref="B5:C5"/>
    <mergeCell ref="A1:Y1"/>
    <mergeCell ref="A2:Y2"/>
    <mergeCell ref="N4:O4"/>
    <mergeCell ref="N5:O5"/>
    <mergeCell ref="F5:G5"/>
    <mergeCell ref="F4:G4"/>
    <mergeCell ref="J4:K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C3" sqref="C3"/>
    </sheetView>
  </sheetViews>
  <sheetFormatPr defaultRowHeight="15" x14ac:dyDescent="0.25"/>
  <cols>
    <col min="1" max="1" width="13" style="46" customWidth="1"/>
    <col min="2" max="2" width="5" customWidth="1"/>
    <col min="3" max="3" width="18.28515625" customWidth="1"/>
    <col min="4" max="4" width="17.28515625" customWidth="1"/>
    <col min="5" max="5" width="20.7109375" customWidth="1"/>
  </cols>
  <sheetData>
    <row r="1" spans="1:5" x14ac:dyDescent="0.25">
      <c r="A1" s="46" t="s">
        <v>75</v>
      </c>
      <c r="B1" t="s">
        <v>71</v>
      </c>
      <c r="C1" t="s">
        <v>5</v>
      </c>
      <c r="D1" t="s">
        <v>6</v>
      </c>
      <c r="E1" t="s">
        <v>33</v>
      </c>
    </row>
    <row r="2" spans="1:5" x14ac:dyDescent="0.25">
      <c r="A2" s="48">
        <v>43610</v>
      </c>
      <c r="B2">
        <v>8</v>
      </c>
      <c r="C2" t="s">
        <v>14</v>
      </c>
      <c r="D2" t="s">
        <v>30</v>
      </c>
      <c r="E2" t="s">
        <v>13</v>
      </c>
    </row>
    <row r="3" spans="1:5" x14ac:dyDescent="0.25">
      <c r="A3" s="48">
        <v>43610</v>
      </c>
      <c r="B3">
        <v>9</v>
      </c>
      <c r="C3" t="s">
        <v>8</v>
      </c>
      <c r="D3" t="s">
        <v>22</v>
      </c>
      <c r="E3" t="s">
        <v>11</v>
      </c>
    </row>
    <row r="4" spans="1:5" x14ac:dyDescent="0.25">
      <c r="A4" s="48">
        <v>43610</v>
      </c>
      <c r="B4">
        <v>10</v>
      </c>
      <c r="C4" t="s">
        <v>32</v>
      </c>
      <c r="D4" t="s">
        <v>12</v>
      </c>
      <c r="E4" t="s">
        <v>26</v>
      </c>
    </row>
    <row r="5" spans="1:5" x14ac:dyDescent="0.25">
      <c r="A5" s="48">
        <v>43610</v>
      </c>
      <c r="B5">
        <v>11</v>
      </c>
      <c r="C5" t="s">
        <v>7</v>
      </c>
      <c r="D5" t="s">
        <v>23</v>
      </c>
      <c r="E5" t="s">
        <v>72</v>
      </c>
    </row>
    <row r="6" spans="1:5" x14ac:dyDescent="0.25">
      <c r="A6" s="48">
        <v>43610</v>
      </c>
      <c r="B6">
        <v>12</v>
      </c>
      <c r="C6" t="s">
        <v>73</v>
      </c>
      <c r="D6" t="s">
        <v>31</v>
      </c>
      <c r="E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E5" sqref="E5"/>
    </sheetView>
  </sheetViews>
  <sheetFormatPr defaultRowHeight="15" x14ac:dyDescent="0.25"/>
  <cols>
    <col min="1" max="1" width="9.140625" style="46"/>
    <col min="2" max="2" width="9.5703125" style="46" bestFit="1" customWidth="1"/>
    <col min="3" max="3" width="9.5703125" style="46" customWidth="1"/>
    <col min="4" max="4" width="9.140625" style="46"/>
    <col min="5" max="5" width="17" style="46" customWidth="1"/>
    <col min="6" max="6" width="10.42578125" style="46" customWidth="1"/>
  </cols>
  <sheetData>
    <row r="1" spans="1:6" ht="18.75" x14ac:dyDescent="0.3">
      <c r="A1" s="66" t="s">
        <v>84</v>
      </c>
      <c r="B1" s="58"/>
      <c r="C1" s="58"/>
      <c r="D1" s="58"/>
      <c r="E1" s="58"/>
      <c r="F1" s="58"/>
    </row>
    <row r="2" spans="1:6" x14ac:dyDescent="0.25">
      <c r="A2" s="47" t="s">
        <v>83</v>
      </c>
      <c r="B2" s="9" t="s">
        <v>82</v>
      </c>
    </row>
    <row r="3" spans="1:6" x14ac:dyDescent="0.25">
      <c r="A3" s="51" t="s">
        <v>70</v>
      </c>
      <c r="B3" s="48">
        <f>[1]Data!A2</f>
        <v>43610</v>
      </c>
      <c r="C3" s="48"/>
    </row>
    <row r="4" spans="1:6" s="50" customFormat="1" ht="30" x14ac:dyDescent="0.25">
      <c r="A4" s="50" t="s">
        <v>71</v>
      </c>
      <c r="B4" s="50" t="s">
        <v>81</v>
      </c>
      <c r="C4" s="50" t="s">
        <v>80</v>
      </c>
      <c r="D4" s="50" t="s">
        <v>79</v>
      </c>
      <c r="E4" s="50" t="s">
        <v>78</v>
      </c>
      <c r="F4" s="50" t="s">
        <v>77</v>
      </c>
    </row>
    <row r="5" spans="1:6" x14ac:dyDescent="0.25">
      <c r="A5" s="46">
        <v>9</v>
      </c>
      <c r="B5" s="46">
        <v>2</v>
      </c>
      <c r="C5" s="46">
        <v>1</v>
      </c>
      <c r="D5" s="46">
        <f>IF([2]Input!B11&gt;0,' Bar Sheet 1A'!B5*20," ")</f>
        <v>40</v>
      </c>
      <c r="E5" t="s">
        <v>8</v>
      </c>
      <c r="F5" s="46" t="str">
        <f>IF([2]Input!B11&gt;0,"Yes", " ")</f>
        <v>Yes</v>
      </c>
    </row>
    <row r="6" spans="1:6" x14ac:dyDescent="0.25">
      <c r="A6" s="46">
        <v>10</v>
      </c>
      <c r="B6" s="46">
        <v>2</v>
      </c>
      <c r="C6" s="46">
        <v>1</v>
      </c>
      <c r="D6" s="46">
        <f>IF([2]Input!B17&gt;0,' Bar Sheet 1A'!B6*20," ")</f>
        <v>40</v>
      </c>
      <c r="E6" t="s">
        <v>32</v>
      </c>
      <c r="F6" s="46" t="str">
        <f>IF([2]Input!B17&gt;0,"Yes", " ")</f>
        <v>Yes</v>
      </c>
    </row>
    <row r="7" spans="1:6" x14ac:dyDescent="0.25">
      <c r="A7" s="46">
        <v>11</v>
      </c>
      <c r="B7" s="46">
        <v>2</v>
      </c>
      <c r="C7" s="46">
        <v>1</v>
      </c>
      <c r="D7" s="46">
        <f>IF([2]Input!B23&gt;0,' Bar Sheet 1A'!B7*20," ")</f>
        <v>40</v>
      </c>
      <c r="E7" t="s">
        <v>7</v>
      </c>
      <c r="F7" s="46" t="str">
        <f>IF([2]Input!B23&gt;0,"Yes", " ")</f>
        <v>Yes</v>
      </c>
    </row>
    <row r="8" spans="1:6" x14ac:dyDescent="0.25">
      <c r="A8" s="46">
        <v>12</v>
      </c>
      <c r="B8" s="46">
        <v>2</v>
      </c>
      <c r="C8" s="46">
        <v>1</v>
      </c>
      <c r="D8" s="46">
        <f>IF([2]Input!B29&gt;0,' Bar Sheet 1A'!B8*20," ")</f>
        <v>40</v>
      </c>
      <c r="E8" t="s">
        <v>73</v>
      </c>
      <c r="F8" s="46" t="str">
        <f>IF([2]Input!B29&gt;0,"Yes", " ")</f>
        <v>Yes</v>
      </c>
    </row>
    <row r="13" spans="1:6" x14ac:dyDescent="0.25">
      <c r="A13" s="46" t="e">
        <f>IF([2]Input!B59&gt;0,[2]Input!B59," ")</f>
        <v>#REF!</v>
      </c>
      <c r="B13" s="46" t="e">
        <f>IF([2]Input!B59&gt;0,COUNT([2]Input!B60:B62)+COUNT([2]Input!D60:D62)," ")</f>
        <v>#REF!</v>
      </c>
      <c r="D13" s="46" t="e">
        <f>IF([2]Input!B59&gt;0,' Bar Sheet 1A'!B13*20," ")</f>
        <v>#REF!</v>
      </c>
      <c r="E13" s="46" t="e">
        <f>IF([2]Input!B59&gt;0,[2]Input!C62," ")</f>
        <v>#REF!</v>
      </c>
      <c r="F13" s="46" t="e">
        <f>IF([2]Input!B59&gt;0,"Yes", " ")</f>
        <v>#REF!</v>
      </c>
    </row>
    <row r="14" spans="1:6" x14ac:dyDescent="0.25">
      <c r="A14" s="47" t="s">
        <v>76</v>
      </c>
      <c r="B14" s="46" t="e">
        <f>SUM(B5:B13)</f>
        <v>#REF!</v>
      </c>
      <c r="C14" s="46">
        <f>SUM(C5:C13)</f>
        <v>4</v>
      </c>
      <c r="D14" s="49" t="e">
        <f>SUM(D5:D13)</f>
        <v>#REF!</v>
      </c>
      <c r="F14" s="46">
        <f>COUNT(A5:A13)</f>
        <v>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B2" sqref="B2"/>
    </sheetView>
  </sheetViews>
  <sheetFormatPr defaultRowHeight="15" x14ac:dyDescent="0.25"/>
  <cols>
    <col min="2" max="2" width="15.85546875" customWidth="1"/>
    <col min="3" max="3" width="15.7109375" customWidth="1"/>
    <col min="4" max="4" width="15.28515625" customWidth="1"/>
  </cols>
  <sheetData>
    <row r="1" spans="1:4" x14ac:dyDescent="0.25">
      <c r="A1" t="s">
        <v>71</v>
      </c>
      <c r="B1" t="s">
        <v>5</v>
      </c>
      <c r="C1" t="s">
        <v>6</v>
      </c>
      <c r="D1" t="s">
        <v>33</v>
      </c>
    </row>
    <row r="2" spans="1:4" x14ac:dyDescent="0.25">
      <c r="A2">
        <v>13</v>
      </c>
      <c r="B2" t="s">
        <v>89</v>
      </c>
      <c r="C2" t="s">
        <v>7</v>
      </c>
      <c r="D2" t="s">
        <v>53</v>
      </c>
    </row>
    <row r="3" spans="1:4" x14ac:dyDescent="0.25">
      <c r="A3">
        <v>8</v>
      </c>
      <c r="B3" t="s">
        <v>28</v>
      </c>
      <c r="C3" t="s">
        <v>11</v>
      </c>
      <c r="D3" t="s">
        <v>37</v>
      </c>
    </row>
    <row r="4" spans="1:4" x14ac:dyDescent="0.25">
      <c r="A4">
        <v>9</v>
      </c>
      <c r="B4" t="s">
        <v>90</v>
      </c>
      <c r="C4" t="s">
        <v>91</v>
      </c>
      <c r="D4" t="s">
        <v>65</v>
      </c>
    </row>
    <row r="5" spans="1:4" x14ac:dyDescent="0.25">
      <c r="A5">
        <v>10</v>
      </c>
      <c r="B5" t="s">
        <v>92</v>
      </c>
      <c r="C5" t="s">
        <v>72</v>
      </c>
      <c r="D5" t="s">
        <v>39</v>
      </c>
    </row>
    <row r="6" spans="1:4" x14ac:dyDescent="0.25">
      <c r="A6">
        <v>11</v>
      </c>
      <c r="B6" t="s">
        <v>93</v>
      </c>
      <c r="C6" t="s">
        <v>94</v>
      </c>
      <c r="D6" t="s">
        <v>30</v>
      </c>
    </row>
    <row r="7" spans="1:4" x14ac:dyDescent="0.25">
      <c r="A7">
        <v>12</v>
      </c>
      <c r="B7" t="s">
        <v>95</v>
      </c>
      <c r="C7" t="s">
        <v>24</v>
      </c>
      <c r="D7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F11" sqref="F11"/>
    </sheetView>
  </sheetViews>
  <sheetFormatPr defaultRowHeight="15" x14ac:dyDescent="0.25"/>
  <cols>
    <col min="1" max="1" width="9.140625" style="52"/>
    <col min="2" max="2" width="9.5703125" style="52" bestFit="1" customWidth="1"/>
    <col min="3" max="3" width="9.5703125" style="52" customWidth="1"/>
    <col min="4" max="4" width="9.140625" style="52"/>
    <col min="5" max="5" width="17" style="52" customWidth="1"/>
    <col min="6" max="6" width="10.42578125" style="52" customWidth="1"/>
  </cols>
  <sheetData>
    <row r="1" spans="1:6" ht="18.75" x14ac:dyDescent="0.3">
      <c r="A1" s="66" t="s">
        <v>84</v>
      </c>
      <c r="B1" s="58"/>
      <c r="C1" s="58"/>
      <c r="D1" s="58"/>
      <c r="E1" s="58"/>
      <c r="F1" s="58"/>
    </row>
    <row r="2" spans="1:6" x14ac:dyDescent="0.25">
      <c r="A2" s="53" t="s">
        <v>83</v>
      </c>
      <c r="B2" s="9" t="s">
        <v>82</v>
      </c>
    </row>
    <row r="3" spans="1:6" x14ac:dyDescent="0.25">
      <c r="A3" s="51" t="s">
        <v>70</v>
      </c>
      <c r="B3" s="48">
        <v>43617</v>
      </c>
      <c r="C3" s="48"/>
    </row>
    <row r="4" spans="1:6" s="50" customFormat="1" ht="30" x14ac:dyDescent="0.25">
      <c r="A4" s="50" t="s">
        <v>71</v>
      </c>
      <c r="B4" s="50" t="s">
        <v>81</v>
      </c>
      <c r="C4" s="50" t="s">
        <v>80</v>
      </c>
      <c r="D4" s="50" t="s">
        <v>79</v>
      </c>
      <c r="E4" s="50" t="s">
        <v>78</v>
      </c>
      <c r="F4" s="50" t="s">
        <v>77</v>
      </c>
    </row>
    <row r="5" spans="1:6" x14ac:dyDescent="0.25">
      <c r="A5" s="52">
        <v>8</v>
      </c>
      <c r="B5" s="52">
        <v>2</v>
      </c>
      <c r="C5" s="52">
        <v>1</v>
      </c>
      <c r="D5" s="52">
        <v>40</v>
      </c>
      <c r="E5" t="s">
        <v>28</v>
      </c>
      <c r="F5" s="52" t="str">
        <f>IF([2]Input!B11&gt;0,"Yes", " ")</f>
        <v>Yes</v>
      </c>
    </row>
    <row r="6" spans="1:6" x14ac:dyDescent="0.25">
      <c r="A6" s="52">
        <v>9</v>
      </c>
      <c r="B6" s="52">
        <v>2</v>
      </c>
      <c r="C6" s="52">
        <v>1</v>
      </c>
      <c r="D6" s="52">
        <v>40</v>
      </c>
      <c r="E6" t="s">
        <v>90</v>
      </c>
      <c r="F6" s="52" t="str">
        <f>IF([2]Input!B17&gt;0,"Yes", " ")</f>
        <v>Yes</v>
      </c>
    </row>
    <row r="7" spans="1:6" x14ac:dyDescent="0.25">
      <c r="A7" s="52">
        <v>10</v>
      </c>
      <c r="B7" s="52">
        <v>2</v>
      </c>
      <c r="C7" s="52">
        <v>1</v>
      </c>
      <c r="D7" s="52">
        <v>40</v>
      </c>
      <c r="E7" t="s">
        <v>92</v>
      </c>
      <c r="F7" s="52" t="str">
        <f>IF([2]Input!B23&gt;0,"Yes", " ")</f>
        <v>Yes</v>
      </c>
    </row>
    <row r="8" spans="1:6" x14ac:dyDescent="0.25">
      <c r="A8" s="52">
        <v>11</v>
      </c>
      <c r="B8" s="52">
        <v>2</v>
      </c>
      <c r="C8" s="52">
        <v>1</v>
      </c>
      <c r="D8" s="52">
        <v>40</v>
      </c>
      <c r="E8" t="s">
        <v>93</v>
      </c>
      <c r="F8" s="52" t="str">
        <f>IF([2]Input!B29&gt;0,"Yes", " ")</f>
        <v>Yes</v>
      </c>
    </row>
    <row r="9" spans="1:6" x14ac:dyDescent="0.25">
      <c r="A9" s="52">
        <v>12</v>
      </c>
      <c r="B9" s="52">
        <v>2</v>
      </c>
      <c r="C9" s="52">
        <v>1</v>
      </c>
      <c r="D9" s="52">
        <v>40</v>
      </c>
      <c r="E9" s="9" t="s">
        <v>95</v>
      </c>
      <c r="F9" s="52" t="s">
        <v>96</v>
      </c>
    </row>
    <row r="10" spans="1:6" x14ac:dyDescent="0.25">
      <c r="A10" s="52">
        <v>13</v>
      </c>
      <c r="B10" s="52">
        <v>2</v>
      </c>
      <c r="C10" s="52">
        <v>1</v>
      </c>
      <c r="D10" s="52">
        <v>40</v>
      </c>
      <c r="E10" s="9" t="s">
        <v>89</v>
      </c>
      <c r="F10" s="52" t="s">
        <v>96</v>
      </c>
    </row>
    <row r="14" spans="1:6" x14ac:dyDescent="0.25">
      <c r="A14" s="53" t="s">
        <v>76</v>
      </c>
      <c r="B14" s="52">
        <f>SUM(B5:B13)</f>
        <v>12</v>
      </c>
      <c r="C14" s="52">
        <f>SUM(C5:C13)</f>
        <v>6</v>
      </c>
      <c r="D14" s="49">
        <f>SUM(D5:D13)</f>
        <v>240</v>
      </c>
      <c r="F14" s="52">
        <f>COUNT(A5:A13)</f>
        <v>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workbookViewId="0">
      <selection activeCell="A6" sqref="A6"/>
    </sheetView>
  </sheetViews>
  <sheetFormatPr defaultRowHeight="15" x14ac:dyDescent="0.25"/>
  <cols>
    <col min="1" max="1" width="15.42578125" customWidth="1"/>
    <col min="2" max="2" width="14.85546875" customWidth="1"/>
    <col min="3" max="3" width="15.5703125" customWidth="1"/>
  </cols>
  <sheetData>
    <row r="1" spans="1:3" x14ac:dyDescent="0.25">
      <c r="A1" t="s">
        <v>5</v>
      </c>
      <c r="B1" t="s">
        <v>6</v>
      </c>
      <c r="C1" t="s">
        <v>33</v>
      </c>
    </row>
    <row r="2" spans="1:3" x14ac:dyDescent="0.25">
      <c r="A2" t="s">
        <v>12</v>
      </c>
      <c r="B2" t="s">
        <v>10</v>
      </c>
      <c r="C2" t="s">
        <v>9</v>
      </c>
    </row>
    <row r="3" spans="1:3" x14ac:dyDescent="0.25">
      <c r="A3" t="s">
        <v>32</v>
      </c>
      <c r="B3" t="s">
        <v>11</v>
      </c>
      <c r="C3" t="s">
        <v>29</v>
      </c>
    </row>
    <row r="4" spans="1:3" x14ac:dyDescent="0.25">
      <c r="A4" t="s">
        <v>15</v>
      </c>
      <c r="B4" t="s">
        <v>25</v>
      </c>
      <c r="C4" t="s">
        <v>24</v>
      </c>
    </row>
    <row r="5" spans="1:3" x14ac:dyDescent="0.25">
      <c r="A5" t="s">
        <v>27</v>
      </c>
      <c r="B5" t="s">
        <v>22</v>
      </c>
      <c r="C5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>
      <selection activeCell="F7" sqref="F7"/>
    </sheetView>
  </sheetViews>
  <sheetFormatPr defaultRowHeight="15" x14ac:dyDescent="0.25"/>
  <cols>
    <col min="1" max="1" width="15.42578125" customWidth="1"/>
    <col min="2" max="2" width="14.85546875" customWidth="1"/>
    <col min="3" max="3" width="14.7109375" customWidth="1"/>
  </cols>
  <sheetData>
    <row r="1" spans="1:3" x14ac:dyDescent="0.25">
      <c r="A1" t="s">
        <v>5</v>
      </c>
      <c r="B1" t="s">
        <v>6</v>
      </c>
      <c r="C1" t="s">
        <v>33</v>
      </c>
    </row>
    <row r="2" spans="1:3" x14ac:dyDescent="0.25">
      <c r="A2" t="s">
        <v>12</v>
      </c>
      <c r="B2" t="s">
        <v>11</v>
      </c>
      <c r="C2" t="s">
        <v>32</v>
      </c>
    </row>
    <row r="3" spans="1:3" x14ac:dyDescent="0.25">
      <c r="A3" t="s">
        <v>15</v>
      </c>
      <c r="B3" t="s">
        <v>22</v>
      </c>
      <c r="C3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"/>
  <sheetViews>
    <sheetView workbookViewId="0">
      <selection activeCell="C4" sqref="C4"/>
    </sheetView>
  </sheetViews>
  <sheetFormatPr defaultRowHeight="15" x14ac:dyDescent="0.25"/>
  <cols>
    <col min="1" max="1" width="15.42578125" customWidth="1"/>
    <col min="2" max="2" width="14.85546875" customWidth="1"/>
    <col min="3" max="3" width="15.5703125" customWidth="1"/>
  </cols>
  <sheetData>
    <row r="1" spans="1:3" x14ac:dyDescent="0.25">
      <c r="A1" t="s">
        <v>5</v>
      </c>
      <c r="B1" t="s">
        <v>6</v>
      </c>
      <c r="C1" t="s">
        <v>33</v>
      </c>
    </row>
    <row r="2" spans="1:3" x14ac:dyDescent="0.25">
      <c r="A2" t="s">
        <v>11</v>
      </c>
      <c r="B2" t="s">
        <v>22</v>
      </c>
      <c r="C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Chart</vt:lpstr>
      <vt:lpstr>Cards 1A</vt:lpstr>
      <vt:lpstr> Bar Sheet 1A</vt:lpstr>
      <vt:lpstr>Cards 1B</vt:lpstr>
      <vt:lpstr> Bar Sheet 1B</vt:lpstr>
      <vt:lpstr>Cards 3</vt:lpstr>
      <vt:lpstr>SF</vt:lpstr>
      <vt:lpstr>Final</vt:lpstr>
      <vt:lpstr>' Bar Sheet 1A'!Print_Area</vt:lpstr>
      <vt:lpstr>' Bar Sheet 1B'!Print_Area</vt:lpstr>
      <vt:lpstr>Chart!Print_Area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Latham</dc:creator>
  <cp:lastModifiedBy>Gerard Coggans</cp:lastModifiedBy>
  <cp:lastPrinted>2019-06-04T21:08:45Z</cp:lastPrinted>
  <dcterms:created xsi:type="dcterms:W3CDTF">2017-01-05T05:22:39Z</dcterms:created>
  <dcterms:modified xsi:type="dcterms:W3CDTF">2019-06-04T21:12:54Z</dcterms:modified>
</cp:coreProperties>
</file>